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5\2. ŞUBAT\"/>
    </mc:Choice>
  </mc:AlternateContent>
  <xr:revisionPtr revIDLastSave="0" documentId="13_ncr:1_{B8F3A12B-3DFF-4750-B78C-18234B8827C4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K11" i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ANAMAK</author>
  </authors>
  <commentList>
    <comment ref="G11" authorId="0" shapeId="0" xr:uid="{DAB2FDC7-4145-4B93-A091-1EEB0DE28B1C}">
      <text>
        <r>
          <rPr>
            <b/>
            <sz val="9"/>
            <color indexed="81"/>
            <rFont val="Tahoma"/>
            <charset val="1"/>
          </rPr>
          <t>ANAMAK:</t>
        </r>
        <r>
          <rPr>
            <sz val="9"/>
            <color indexed="81"/>
            <rFont val="Tahoma"/>
            <charset val="1"/>
          </rPr>
          <t xml:space="preserve">
HAVALE GELECEK 76.500 TL</t>
        </r>
      </text>
    </comment>
  </commentList>
</comments>
</file>

<file path=xl/sharedStrings.xml><?xml version="1.0" encoding="utf-8"?>
<sst xmlns="http://schemas.openxmlformats.org/spreadsheetml/2006/main" count="53" uniqueCount="46">
  <si>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</si>
  <si>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</si>
  <si>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</si>
  <si>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</si>
  <si>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</si>
  <si>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</si>
  <si>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</si>
  <si>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</si>
  <si>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</si>
  <si>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</si>
  <si>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</si>
  <si>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</si>
  <si>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</si>
  <si>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</si>
  <si>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</si>
  <si>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</si>
  <si>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</si>
  <si>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</si>
  <si>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</si>
  <si>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</si>
  <si>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</si>
  <si>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</si>
  <si>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</si>
  <si>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</si>
  <si>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</si>
  <si>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</si>
  <si>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</si>
  <si>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</si>
  <si>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</si>
  <si>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</si>
  <si>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</si>
  <si>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</si>
  <si>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</si>
  <si>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</si>
  <si>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</si>
  <si>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</si>
  <si>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KONAKLAMA</t>
  </si>
  <si>
    <t>HGS</t>
  </si>
  <si>
    <t>EGE SEFERİ</t>
  </si>
  <si>
    <t>ALİ MUSTAFA ÖZDEMİR</t>
  </si>
  <si>
    <t>YARDIMCI ÇATI</t>
  </si>
  <si>
    <t>NURİ ÖZTAŞ</t>
  </si>
  <si>
    <t>MEHMET KALENDER</t>
  </si>
  <si>
    <t>BAYTARLAR DEMİR</t>
  </si>
  <si>
    <t>UMUT PROFİL</t>
  </si>
  <si>
    <t>HOCAOĞLU 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</si>
</sst>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11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G13" sqref="G13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31</v>
      </c>
      <c r="C2" s="55"/>
      <c r="D2" s="2" t="s">
        <v>2</v>
      </c>
      <c r="E2" s="56" t="s">
        <v>38</v>
      </c>
      <c r="F2" s="56"/>
      <c r="G2" s="56"/>
      <c r="H2" s="56"/>
      <c r="I2" s="56"/>
      <c r="J2" s="56"/>
      <c r="K2" s="3" t="s">
        <v>3</v>
      </c>
      <c r="L2" s="4">
        <f ca="1">TODAY()</f>
        <v>45714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45712</v>
      </c>
      <c r="D5" s="11"/>
      <c r="E5" s="12">
        <v>40689</v>
      </c>
      <c r="F5" s="1"/>
      <c r="G5" s="13" t="str">
        <f t="shared" ref="G5" si="0">IF(A5="","",(A5))</f>
        <v>ALİ MUSTAFA ÖZDEMİR</v>
      </c>
      <c r="H5" s="12">
        <v>16000</v>
      </c>
      <c r="I5" s="12"/>
      <c r="J5" s="12"/>
      <c r="K5" s="12">
        <f>IF(G5="","",SUM(E5-H5-I5-J5))</f>
        <v>24689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40</v>
      </c>
      <c r="B6" s="50"/>
      <c r="C6" s="48">
        <v>45712</v>
      </c>
      <c r="D6" s="11"/>
      <c r="E6" s="12">
        <v>22683</v>
      </c>
      <c r="F6" s="1"/>
      <c r="G6" s="13" t="str">
        <f>IF(A6="","",(A6))</f>
        <v>YARDIMCI ÇATI</v>
      </c>
      <c r="H6" s="12"/>
      <c r="I6" s="12"/>
      <c r="J6" s="12"/>
      <c r="K6" s="12">
        <f t="shared" ref="K6:K19" si="1">IF(G6="","",SUM(E6-H6-I6-J6))</f>
        <v>22683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 t="s">
        <v>41</v>
      </c>
      <c r="B7" s="50"/>
      <c r="C7" s="48">
        <v>45712</v>
      </c>
      <c r="D7" s="11"/>
      <c r="E7" s="12">
        <v>9900</v>
      </c>
      <c r="F7" s="1"/>
      <c r="G7" s="13" t="str">
        <f>IF(A7="","",(A7))</f>
        <v>NURİ ÖZTAŞ</v>
      </c>
      <c r="H7" s="12">
        <v>9900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 t="s">
        <v>43</v>
      </c>
      <c r="B8" s="50"/>
      <c r="C8" s="48">
        <v>45712</v>
      </c>
      <c r="D8" s="11"/>
      <c r="E8" s="12">
        <v>76600</v>
      </c>
      <c r="F8" s="1"/>
      <c r="G8" s="13" t="str">
        <f t="shared" ref="G8:G19" si="3">IF(A8="","",(A8))</f>
        <v>BAYTARLAR DEMİR</v>
      </c>
      <c r="H8" s="12">
        <v>76600</v>
      </c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 t="s">
        <v>42</v>
      </c>
      <c r="B9" s="50"/>
      <c r="C9" s="48">
        <v>45712</v>
      </c>
      <c r="D9" s="11"/>
      <c r="E9" s="12">
        <v>120280</v>
      </c>
      <c r="F9" s="1"/>
      <c r="G9" s="13" t="str">
        <f t="shared" si="3"/>
        <v>MEHMET KALENDER</v>
      </c>
      <c r="H9" s="12">
        <v>100000</v>
      </c>
      <c r="I9" s="12"/>
      <c r="J9" s="12"/>
      <c r="K9" s="12">
        <f t="shared" si="1"/>
        <v>20280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 t="s">
        <v>44</v>
      </c>
      <c r="B10" s="50"/>
      <c r="C10" s="48">
        <v>44616</v>
      </c>
      <c r="D10" s="11"/>
      <c r="E10" s="12">
        <v>51180</v>
      </c>
      <c r="F10" s="1"/>
      <c r="G10" s="13" t="str">
        <f t="shared" si="3"/>
        <v>UMUT PROFİL</v>
      </c>
      <c r="H10" s="12"/>
      <c r="I10" s="12"/>
      <c r="J10" s="12"/>
      <c r="K10" s="12">
        <f t="shared" si="1"/>
        <v>51180</v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 t="s">
        <v>45</v>
      </c>
      <c r="B11" s="50"/>
      <c r="C11" s="48">
        <v>45712</v>
      </c>
      <c r="D11" s="11"/>
      <c r="E11" s="12">
        <v>88325</v>
      </c>
      <c r="F11" s="1"/>
      <c r="G11" s="13" t="str">
        <f>IF(A11="","",(A11))</f>
        <v>HOCAOĞLU DEMİR</v>
      </c>
      <c r="H11" s="12">
        <v>11500</v>
      </c>
      <c r="I11" s="12"/>
      <c r="J11" s="12"/>
      <c r="K11" s="12">
        <f t="shared" si="1"/>
        <v>76825</v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/>
      <c r="C22" s="27"/>
      <c r="D22" s="16" t="s">
        <v>16</v>
      </c>
      <c r="E22" s="17">
        <f>SUM(E5:E21)</f>
        <v>409657</v>
      </c>
      <c r="F22" s="1"/>
      <c r="G22" s="16" t="s">
        <v>16</v>
      </c>
      <c r="H22" s="17">
        <f>SUM(H5:H19)</f>
        <v>214000</v>
      </c>
      <c r="I22" s="17">
        <f>SUM(I5:I21)</f>
        <v>0</v>
      </c>
      <c r="J22" s="17">
        <f>SUM(J5:J21)</f>
        <v>0</v>
      </c>
      <c r="K22" s="17">
        <f>SUM(K5:K21)</f>
        <v>195657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467472</v>
      </c>
      <c r="D25" s="18">
        <v>469020</v>
      </c>
      <c r="E25" s="19">
        <f>IF(C25="","",SUM(D25-C25))</f>
        <v>1548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8612</v>
      </c>
      <c r="D26" s="21"/>
      <c r="E26" s="20">
        <f>IF(C26="","",SUM(C26/E25))</f>
        <v>5.5633074935400515</v>
      </c>
      <c r="F26" s="1"/>
      <c r="G26" s="11" t="s">
        <v>25</v>
      </c>
      <c r="H26" s="12">
        <v>8612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12317</v>
      </c>
      <c r="D27" s="21"/>
      <c r="E27" s="22">
        <f>SUM(C27/E22)</f>
        <v>3.0066616706171261E-2</v>
      </c>
      <c r="F27" s="1"/>
      <c r="G27" s="11" t="s">
        <v>27</v>
      </c>
      <c r="H27" s="12">
        <v>1505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>
        <v>2200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 t="s">
        <v>37</v>
      </c>
      <c r="H29" s="12">
        <v>200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12517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201483</v>
      </c>
      <c r="D36" s="1"/>
      <c r="E36" s="1"/>
      <c r="F36" s="1"/>
      <c r="G36" s="26" t="s">
        <v>30</v>
      </c>
      <c r="H36" s="15">
        <f>IF(H33="","",SUM(H22-H33))</f>
        <v>201483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2025-02-26T12:15:58Z</cp:lastPrinted>
  <dcterms:created xsi:type="dcterms:W3CDTF">2022-08-24T05:29:34Z</dcterms:created>
  <dcterms:modified xsi:type="dcterms:W3CDTF">2025-02-26T12:29:34Z</dcterms:modified>
</cp:coreProperties>
</file>